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imrey.dapin\Downloads\"/>
    </mc:Choice>
  </mc:AlternateContent>
  <xr:revisionPtr revIDLastSave="0" documentId="8_{F1BC57CC-6BD7-4BCE-9524-71378805A99E}" xr6:coauthVersionLast="47" xr6:coauthVersionMax="47" xr10:uidLastSave="{00000000-0000-0000-0000-000000000000}"/>
  <bookViews>
    <workbookView xWindow="-110" yWindow="-110" windowWidth="19420" windowHeight="11020" xr2:uid="{76A1D674-3818-4CA8-B22A-4A4B4DF05CB1}"/>
  </bookViews>
  <sheets>
    <sheet name="firsthandpassport.wordpress.com" sheetId="1" r:id="rId1"/>
    <sheet name="Sample Itinerar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1" i="2" l="1"/>
  <c r="F31" i="2"/>
  <c r="E31" i="2"/>
  <c r="H16" i="2"/>
  <c r="G16" i="2"/>
  <c r="F16" i="2"/>
  <c r="E16" i="2"/>
  <c r="C5" i="2" s="1"/>
  <c r="G22" i="1" l="1"/>
  <c r="F22" i="1"/>
  <c r="E22" i="1"/>
  <c r="I13" i="1"/>
  <c r="G13" i="1"/>
  <c r="F13" i="1"/>
  <c r="E13" i="1"/>
  <c r="C5" i="1" s="1"/>
</calcChain>
</file>

<file path=xl/sharedStrings.xml><?xml version="1.0" encoding="utf-8"?>
<sst xmlns="http://schemas.openxmlformats.org/spreadsheetml/2006/main" count="80" uniqueCount="59">
  <si>
    <t>Country</t>
  </si>
  <si>
    <t>5 European Countries</t>
  </si>
  <si>
    <t>Total Expenses</t>
  </si>
  <si>
    <t>Place</t>
  </si>
  <si>
    <t>Date</t>
  </si>
  <si>
    <t>Hostel Name</t>
  </si>
  <si>
    <t>Price</t>
  </si>
  <si>
    <t>Airport Transfer</t>
  </si>
  <si>
    <t>Visa</t>
  </si>
  <si>
    <t>Food</t>
  </si>
  <si>
    <t>Esim</t>
  </si>
  <si>
    <t>Vienna, Austria</t>
  </si>
  <si>
    <t>20 to 21</t>
  </si>
  <si>
    <t>Bratislava, Slovakia</t>
  </si>
  <si>
    <t>Budapest, Hungary</t>
  </si>
  <si>
    <t>21 to 22</t>
  </si>
  <si>
    <t>Zagreb, Croatia</t>
  </si>
  <si>
    <t>22 to 23</t>
  </si>
  <si>
    <t>Ljubljana, Slovenia</t>
  </si>
  <si>
    <t>23 to 24</t>
  </si>
  <si>
    <t>Day No</t>
  </si>
  <si>
    <t>Activity</t>
  </si>
  <si>
    <t>Tour</t>
  </si>
  <si>
    <t>Airplane/Bus</t>
  </si>
  <si>
    <t>Airplane/Bus2</t>
  </si>
  <si>
    <t>TRAVEL ITINERARY</t>
  </si>
  <si>
    <t>8 European Countries</t>
  </si>
  <si>
    <t>Sarajevo, Bosnia</t>
  </si>
  <si>
    <t>25 to 26</t>
  </si>
  <si>
    <t>(1) Waterfall Hostel (Booking)</t>
  </si>
  <si>
    <t>Budva, Montenegro</t>
  </si>
  <si>
    <t>26 to 28</t>
  </si>
  <si>
    <t>(2) Freedom Hostel (Hostel World)</t>
  </si>
  <si>
    <t>Prishtina, Kosovo</t>
  </si>
  <si>
    <t>No Hostel</t>
  </si>
  <si>
    <t>Tirana, Albania</t>
  </si>
  <si>
    <t>28 to 30</t>
  </si>
  <si>
    <t>(3) Buff Hostel Tirana (Booking)</t>
  </si>
  <si>
    <t>Thessaloniki, Greece</t>
  </si>
  <si>
    <t>30-Mar to 01-Apr</t>
  </si>
  <si>
    <t>(4) Jetpak Alternative Eco Hostel (Booking)</t>
  </si>
  <si>
    <t>Sofia, Bulgaria</t>
  </si>
  <si>
    <t>01-Apr.</t>
  </si>
  <si>
    <t>Bucharest, Romania</t>
  </si>
  <si>
    <t>02-Apr.</t>
  </si>
  <si>
    <t>Chisinau, Moldova</t>
  </si>
  <si>
    <t>03-Apr.</t>
  </si>
  <si>
    <r>
      <rPr>
        <b/>
        <sz val="10"/>
        <rFont val="Arial"/>
        <family val="2"/>
      </rPr>
      <t xml:space="preserve">(1) DMM 02:25 to SAW 06:40 (4h 15) Pegasus - BZBEQ1 PC613 </t>
    </r>
    <r>
      <rPr>
        <sz val="10"/>
        <rFont val="Arial"/>
        <family val="2"/>
      </rPr>
      <t xml:space="preserve">
6h in SAW
</t>
    </r>
    <r>
      <rPr>
        <b/>
        <sz val="10"/>
        <rFont val="Arial"/>
        <family val="2"/>
      </rPr>
      <t>(2) SAW 12:40 to SJJ 12:40 (2h) Pegasus - PC291</t>
    </r>
    <r>
      <rPr>
        <sz val="10"/>
        <rFont val="Arial"/>
        <family val="2"/>
      </rPr>
      <t xml:space="preserve">
Hostel Checkin
Sarajevo City Tour
Sarajevo Night</t>
    </r>
  </si>
  <si>
    <r>
      <rPr>
        <b/>
        <sz val="10"/>
        <rFont val="Arial"/>
        <family val="2"/>
      </rPr>
      <t>(3) 07:00 Sarajevo to 15:45 Budva, Montenegro 8h 45min getbybus</t>
    </r>
    <r>
      <rPr>
        <sz val="10"/>
        <rFont val="Arial"/>
        <family val="2"/>
      </rPr>
      <t xml:space="preserve">
Budva Hostel Checkin
Budva Tour</t>
    </r>
  </si>
  <si>
    <t>Budva Tour</t>
  </si>
  <si>
    <r>
      <rPr>
        <b/>
        <sz val="10"/>
        <rFont val="Arial"/>
        <family val="2"/>
      </rPr>
      <t>(4) 08:00 Budva to 15:45 Prishtina 7h45m travel.gjirafa.com</t>
    </r>
    <r>
      <rPr>
        <sz val="10"/>
        <rFont val="Arial"/>
        <family val="2"/>
      </rPr>
      <t xml:space="preserve">
Pristina Tour
</t>
    </r>
    <r>
      <rPr>
        <b/>
        <sz val="10"/>
        <rFont val="Arial"/>
        <family val="2"/>
      </rPr>
      <t>(5) 19:00 Prishtina 00:00 Tirana East Terminal 5h travel.gjirafa.com</t>
    </r>
    <r>
      <rPr>
        <sz val="10"/>
        <rFont val="Arial"/>
        <family val="2"/>
      </rPr>
      <t xml:space="preserve">
Tirana Hostel Checkin</t>
    </r>
  </si>
  <si>
    <t>Tirana Tour</t>
  </si>
  <si>
    <r>
      <rPr>
        <b/>
        <sz val="10"/>
        <rFont val="Arial"/>
        <family val="2"/>
      </rPr>
      <t>(6) 04:45 Tirana East to 15:45 Thessaloniki 10h50m travel.gjirafa.com</t>
    </r>
    <r>
      <rPr>
        <sz val="10"/>
        <rFont val="Arial"/>
        <family val="2"/>
      </rPr>
      <t xml:space="preserve">
Thessaloniki Hostel Checkin
Thessaloniki Tour</t>
    </r>
  </si>
  <si>
    <t>Thessaloniki Tour</t>
  </si>
  <si>
    <r>
      <rPr>
        <b/>
        <sz val="10"/>
        <rFont val="Arial"/>
        <family val="2"/>
      </rPr>
      <t>(7) 01:00 Thessaloniki to 07:00 Sofia 6h getbybus</t>
    </r>
    <r>
      <rPr>
        <sz val="10"/>
        <rFont val="Arial"/>
        <family val="2"/>
      </rPr>
      <t xml:space="preserve">
Sofia Tour
</t>
    </r>
    <r>
      <rPr>
        <b/>
        <sz val="10"/>
        <rFont val="Arial"/>
        <family val="2"/>
      </rPr>
      <t>(8) 22:00 Sofia to 05:05 Bucharest (7h) flixbus</t>
    </r>
  </si>
  <si>
    <r>
      <t xml:space="preserve">Bucharest: Dracula's Castle, Peles Castle, &amp; Brasov Old Town
</t>
    </r>
    <r>
      <rPr>
        <b/>
        <sz val="10"/>
        <rFont val="Arial"/>
        <family val="2"/>
      </rPr>
      <t>(9) 22:00 Bucharest to 06:35 Chisinau 8h 35min getbybus</t>
    </r>
  </si>
  <si>
    <r>
      <t xml:space="preserve">Chisinau Tour
</t>
    </r>
    <r>
      <rPr>
        <b/>
        <sz val="10"/>
        <rFont val="Arial"/>
        <family val="2"/>
      </rPr>
      <t>(10) 16:00 Chisinau to Bucharest 01:00 9h getbybus</t>
    </r>
  </si>
  <si>
    <r>
      <rPr>
        <b/>
        <sz val="10"/>
        <rFont val="Arial"/>
        <family val="2"/>
      </rPr>
      <t>(11) OTP Bucharest 04:50 to DXB 10:45 (4h 55) flydubai - FZ1710</t>
    </r>
    <r>
      <rPr>
        <sz val="10"/>
        <rFont val="Arial"/>
        <family val="2"/>
      </rPr>
      <t xml:space="preserve">
3h 10 Connect in airport
</t>
    </r>
    <r>
      <rPr>
        <b/>
        <sz val="10"/>
        <rFont val="Arial"/>
        <family val="2"/>
      </rPr>
      <t xml:space="preserve">(12) DXB 13:55 to DMM 14:25 (1h 30) flydubai - FZ863 </t>
    </r>
  </si>
  <si>
    <t>https://firsthandpassport.wordpress.com/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</si>
</sst>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SAR]\ #,##0.00"/>
    <numFmt numFmtId="165" formatCode="[$-409]d/mmm/yy;@"/>
  </numFmts>
  <fonts count="13" x14ac:knownFonts="1">
    <font>
      <sz val="11"/>
      <color theme="1"/>
      <name val="Aptos Narrow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Aptos Narrow"/>
      <family val="2"/>
      <scheme val="minor"/>
    </font>
    <font>
      <sz val="10"/>
      <color theme="1"/>
      <name val="Arial"/>
      <family val="2"/>
    </font>
    <font>
      <sz val="10"/>
      <color theme="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b/>
      <sz val="10"/>
      <name val="Arial"/>
      <family val="2"/>
    </font>
    <font>
      <u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/>
      <bottom style="medium">
        <color theme="1"/>
      </bottom>
      <diagonal/>
    </border>
    <border>
      <left style="thin">
        <color theme="1"/>
      </left>
      <right style="thin">
        <color theme="1"/>
      </right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4">
    <xf numFmtId="0" fontId="0" fillId="0" borderId="0" xfId="0"/>
    <xf numFmtId="0" fontId="1" fillId="2" borderId="1" xfId="0" applyFont="1" applyFill="1" applyBorder="1" applyAlignment="1">
      <alignment horizontal="left"/>
    </xf>
    <xf numFmtId="3" fontId="2" fillId="0" borderId="1" xfId="0" applyNumberFormat="1" applyFont="1" applyBorder="1" applyAlignment="1">
      <alignment horizontal="left" vertical="top"/>
    </xf>
    <xf numFmtId="0" fontId="3" fillId="0" borderId="0" xfId="1" applyAlignment="1">
      <alignment horizontal="right"/>
    </xf>
    <xf numFmtId="164" fontId="4" fillId="0" borderId="0" xfId="0" applyNumberFormat="1" applyFont="1" applyAlignment="1">
      <alignment horizontal="center" vertical="center"/>
    </xf>
    <xf numFmtId="0" fontId="4" fillId="0" borderId="0" xfId="0" applyFont="1"/>
    <xf numFmtId="3" fontId="1" fillId="2" borderId="1" xfId="0" applyNumberFormat="1" applyFont="1" applyFill="1" applyBorder="1" applyAlignment="1">
      <alignment horizontal="left" vertical="center"/>
    </xf>
    <xf numFmtId="164" fontId="2" fillId="0" borderId="1" xfId="0" applyNumberFormat="1" applyFont="1" applyBorder="1" applyAlignment="1">
      <alignment horizontal="left" vertical="top"/>
    </xf>
    <xf numFmtId="3" fontId="4" fillId="0" borderId="0" xfId="0" applyNumberFormat="1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164" fontId="6" fillId="0" borderId="0" xfId="0" applyNumberFormat="1" applyFont="1" applyAlignment="1">
      <alignment horizontal="center" vertical="center"/>
    </xf>
    <xf numFmtId="15" fontId="4" fillId="0" borderId="0" xfId="0" applyNumberFormat="1" applyFont="1" applyAlignment="1">
      <alignment horizontal="center" vertical="center"/>
    </xf>
    <xf numFmtId="16" fontId="4" fillId="0" borderId="0" xfId="0" applyNumberFormat="1" applyFont="1" applyAlignment="1">
      <alignment horizontal="center" vertical="center"/>
    </xf>
    <xf numFmtId="165" fontId="4" fillId="0" borderId="2" xfId="0" applyNumberFormat="1" applyFont="1" applyBorder="1" applyAlignment="1">
      <alignment horizontal="center" vertical="center"/>
    </xf>
    <xf numFmtId="16" fontId="1" fillId="2" borderId="3" xfId="0" applyNumberFormat="1" applyFont="1" applyFill="1" applyBorder="1" applyAlignment="1">
      <alignment horizontal="center"/>
    </xf>
    <xf numFmtId="16" fontId="1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 vertical="center"/>
    </xf>
    <xf numFmtId="3" fontId="4" fillId="0" borderId="6" xfId="0" applyNumberFormat="1" applyFont="1" applyBorder="1" applyAlignment="1">
      <alignment horizontal="center" vertical="center"/>
    </xf>
    <xf numFmtId="165" fontId="4" fillId="0" borderId="7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0" xfId="0" applyFont="1" applyAlignment="1">
      <alignment wrapText="1"/>
    </xf>
    <xf numFmtId="3" fontId="4" fillId="0" borderId="9" xfId="0" applyNumberFormat="1" applyFont="1" applyBorder="1" applyAlignment="1">
      <alignment horizontal="center" vertical="center"/>
    </xf>
    <xf numFmtId="165" fontId="4" fillId="0" borderId="10" xfId="0" applyNumberFormat="1" applyFont="1" applyBorder="1" applyAlignment="1">
      <alignment horizontal="center" vertical="center"/>
    </xf>
    <xf numFmtId="0" fontId="7" fillId="0" borderId="0" xfId="0" applyFont="1"/>
    <xf numFmtId="0" fontId="8" fillId="0" borderId="0" xfId="1" applyFont="1" applyAlignment="1">
      <alignment horizontal="right"/>
    </xf>
    <xf numFmtId="0" fontId="9" fillId="2" borderId="0" xfId="0" applyFont="1" applyFill="1"/>
    <xf numFmtId="0" fontId="10" fillId="2" borderId="0" xfId="0" applyFont="1" applyFill="1"/>
    <xf numFmtId="0" fontId="6" fillId="0" borderId="0" xfId="0" applyFont="1"/>
    <xf numFmtId="0" fontId="12" fillId="2" borderId="0" xfId="1" applyFont="1" applyFill="1"/>
  </cellXfs>
  <cellStyles count="2">
    <cellStyle name="Hyperlink" xfId="1" builtinId="8"/>
    <cellStyle name="Normal" xfId="0" builtinId="0"/>
  </cellStyles>
  <dxfs count="6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5" formatCode="[$-409]d/mmm/yy;@"/>
      <alignment horizontal="center" vertical="center" textRotation="0" wrapText="0" indent="0" justifyLastLine="0" shrinkToFit="0" readingOrder="0"/>
      <border diagonalUp="0" diagonalDown="0" outline="0">
        <left style="thin">
          <color theme="1"/>
        </left>
        <right style="thin">
          <color theme="1"/>
        </right>
        <top style="thin">
          <color theme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/>
        <right style="thin">
          <color theme="1"/>
        </right>
        <top style="thin">
          <color theme="1"/>
        </top>
        <bottom/>
      </border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5" formatCode="[$-409]d/mmm/yy;@"/>
      <alignment horizontal="center" vertical="center" textRotation="0" wrapText="0" indent="0" justifyLastLine="0" shrinkToFit="0" readingOrder="0"/>
      <border diagonalUp="0" diagonalDown="0"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/>
        <right style="thin">
          <color theme="1"/>
        </right>
        <top style="thin">
          <color theme="1"/>
        </top>
        <bottom style="thin">
          <color theme="1"/>
        </bottom>
      </border>
    </dxf>
    <dxf>
      <border outline="0">
        <bottom style="medium">
          <color theme="1"/>
        </bottom>
      </border>
    </dxf>
    <dxf>
      <border outline="0">
        <left style="thin">
          <color theme="1"/>
        </left>
      </border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family val="2"/>
        <scheme val="none"/>
      </font>
      <fill>
        <patternFill patternType="solid">
          <fgColor indexed="64"/>
          <bgColor rgb="FF0070C0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strike val="0"/>
        <outline val="0"/>
        <shadow val="0"/>
        <vertAlign val="baseline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5" formatCode="[$-409]d/mmm/yy;@"/>
      <alignment horizontal="center" vertical="center" textRotation="0" wrapText="0" indent="0" justifyLastLine="0" shrinkToFit="0" readingOrder="0"/>
      <border diagonalUp="0" diagonalDown="0" outline="0">
        <left style="thin">
          <color theme="1"/>
        </left>
        <right style="thin">
          <color theme="1"/>
        </right>
        <top style="thin">
          <color theme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5" formatCode="[$-409]d/mmm/yy;@"/>
      <alignment horizontal="center" vertical="center" textRotation="0" wrapText="0" indent="0" justifyLastLine="0" shrinkToFit="0" readingOrder="0"/>
      <border diagonalUp="0" diagonalDown="0"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/>
        <right style="thin">
          <color theme="1"/>
        </right>
        <top style="thin">
          <color theme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3" formatCode="#,##0"/>
      <alignment horizontal="center" vertical="center" textRotation="0" wrapText="0" indent="0" justifyLastLine="0" shrinkToFit="0" readingOrder="0"/>
      <border diagonalUp="0" diagonalDown="0" outline="0">
        <left/>
        <right style="thin">
          <color theme="1"/>
        </right>
        <top style="thin">
          <color theme="1"/>
        </top>
        <bottom style="thin">
          <color theme="1"/>
        </bottom>
      </border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family val="2"/>
        <scheme val="none"/>
      </font>
      <fill>
        <patternFill patternType="solid">
          <fgColor indexed="64"/>
          <bgColor rgb="FF0070C0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4" formatCode="[$SAR]\ #,##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border outline="0">
        <bottom style="medium">
          <color rgb="FF000000"/>
        </bottom>
      </border>
    </dxf>
    <dxf>
      <border outline="0">
        <left style="thin">
          <color rgb="FF000000"/>
        </lef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5CAAD89-72E4-4E58-B11E-234D22FC43E2}" name="Table1071041071041171161202" displayName="Table1071041071041171161202" ref="B7:I13" totalsRowCount="1" headerRowDxfId="50" dataDxfId="48" totalsRowDxfId="49">
  <autoFilter ref="B7:I12" xr:uid="{B5CAAD89-72E4-4E58-B11E-234D22FC43E2}"/>
  <tableColumns count="8">
    <tableColumn id="1" xr3:uid="{8774AE58-06C7-4A96-9A4A-489D1E596898}" name="Place" dataDxfId="66" totalsRowDxfId="65"/>
    <tableColumn id="2" xr3:uid="{2E2BE2AC-C40A-42A0-A974-D730A5218E0C}" name="Date" dataDxfId="64" totalsRowDxfId="63"/>
    <tableColumn id="3" xr3:uid="{A9FC0F1E-6B00-4A97-AF0C-2C2E11EBE4BA}" name="Hostel Name" dataDxfId="62" totalsRowDxfId="61"/>
    <tableColumn id="4" xr3:uid="{8AAC4684-5D85-47CF-BF5C-7AEB12676E49}" name="Price" totalsRowFunction="custom" dataDxfId="60" totalsRowDxfId="59">
      <totalsRowFormula>SUM(Table1071041071041171161202[Price])</totalsRowFormula>
    </tableColumn>
    <tableColumn id="5" xr3:uid="{51F219F2-5D6F-4976-9B64-2689FBF7515C}" name="Airport Transfer" totalsRowFunction="custom" dataDxfId="58" totalsRowDxfId="57">
      <totalsRowFormula>SUM(Table1071041071041171161202[Airport Transfer])</totalsRowFormula>
    </tableColumn>
    <tableColumn id="6" xr3:uid="{6FFC4C43-2119-486C-9C7C-913C9210BFDD}" name="Visa" totalsRowFunction="custom" dataDxfId="56" totalsRowDxfId="55">
      <totalsRowFormula>SUM(Table1071041071041171161202[Visa])</totalsRowFormula>
    </tableColumn>
    <tableColumn id="8" xr3:uid="{C9F76ECD-5428-4D3E-AECA-CEB5DEC1984A}" name="Food" dataDxfId="54" totalsRowDxfId="53"/>
    <tableColumn id="7" xr3:uid="{B57F7B1C-258B-4DF4-AF15-96310B7E5B9F}" name="Esim" totalsRowFunction="custom" dataDxfId="52" totalsRowDxfId="51">
      <totalsRowFormula>SUM(Table1071041071041171161202[Esim])</totalsRowFormula>
    </tableColumn>
  </tableColumns>
  <tableStyleInfo name="TableStyleLight15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EE67898-6CAB-4AD1-A105-D3E7A5322046}" name="Table1041091051181191213" displayName="Table1041091051181191213" ref="B15:G22" totalsRowCount="1" headerRowDxfId="35" dataDxfId="33" totalsRowDxfId="34" headerRowBorderDxfId="67" tableBorderDxfId="68">
  <autoFilter ref="B15:G21" xr:uid="{7EE67898-6CAB-4AD1-A105-D3E7A5322046}"/>
  <tableColumns count="6">
    <tableColumn id="1" xr3:uid="{2681C900-E2D1-40C7-B034-1A7A4F5CFD69}" name="Day No" dataDxfId="47" totalsRowDxfId="46"/>
    <tableColumn id="2" xr3:uid="{F445B9A4-BC5E-4725-BE60-0616A28B771A}" name="Date" dataDxfId="45" totalsRowDxfId="44"/>
    <tableColumn id="3" xr3:uid="{C14EA35E-3415-4AB0-B2BE-3A5789ADF119}" name="Activity" dataDxfId="43" totalsRowDxfId="42"/>
    <tableColumn id="5" xr3:uid="{97110FEB-82AD-48C7-813A-39C8E52C127C}" name="Tour" totalsRowFunction="custom" dataDxfId="41" totalsRowDxfId="40">
      <totalsRowFormula>SUM(Table1041091051181191213[Tour])</totalsRowFormula>
    </tableColumn>
    <tableColumn id="6" xr3:uid="{8F4A081C-B93A-4790-AD40-DABA09E58E14}" name="Airplane/Bus" totalsRowFunction="custom" dataDxfId="39" totalsRowDxfId="38">
      <totalsRowFormula>SUM(Table1041091051181191213[Airplane/Bus])</totalsRowFormula>
    </tableColumn>
    <tableColumn id="4" xr3:uid="{A24693EC-15F2-4D55-B96B-1CCD465B75F6}" name="Airplane/Bus2" totalsRowFunction="custom" dataDxfId="37" totalsRowDxfId="36">
      <totalsRowFormula>SUM(Table1041091051181191213[Airplane/Bus2])</totalsRowFormula>
    </tableColumn>
  </tableColumns>
  <tableStyleInfo name="TableStyleLight15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02A24CB-C012-4953-B269-2421D6BB3A71}" name="Table107104107104117116120138" displayName="Table107104107104117116120138" ref="B7:H16" totalsRowCount="1" headerRowDxfId="32" dataDxfId="31" totalsRowDxfId="30">
  <autoFilter ref="B7:H15" xr:uid="{202A24CB-C012-4953-B269-2421D6BB3A71}"/>
  <tableColumns count="7">
    <tableColumn id="1" xr3:uid="{1E7425DD-378F-40BD-BD3C-8C52BF96222F}" name="Place" dataDxfId="28" totalsRowDxfId="29"/>
    <tableColumn id="2" xr3:uid="{1DEA6F50-D29F-4EA4-A850-8B47CCB2BFBF}" name="Date" dataDxfId="26" totalsRowDxfId="27"/>
    <tableColumn id="3" xr3:uid="{D39DD1D9-DBA0-448C-9A48-4E8196A11FF4}" name="Hostel Name" dataDxfId="24" totalsRowDxfId="25"/>
    <tableColumn id="4" xr3:uid="{126CE0B4-AD2D-42B8-9FDD-1F0A1152DE56}" name="Price" totalsRowFunction="custom" dataDxfId="22" totalsRowDxfId="23">
      <totalsRowFormula>SUM(Table107104107104117116120138[Price])</totalsRowFormula>
    </tableColumn>
    <tableColumn id="5" xr3:uid="{98611AE4-29BD-4AF9-A8E1-F77A1AFE83E1}" name="Airport Transfer" totalsRowFunction="custom" dataDxfId="20" totalsRowDxfId="21">
      <totalsRowFormula>SUM(Table107104107104117116120138[Airport Transfer])</totalsRowFormula>
    </tableColumn>
    <tableColumn id="6" xr3:uid="{979A37EB-3D04-4DA9-90B5-F26E4FCCAF45}" name="Visa" totalsRowFunction="custom" dataDxfId="18" totalsRowDxfId="19">
      <totalsRowFormula>SUM(Table107104107104117116120138[Visa])</totalsRowFormula>
    </tableColumn>
    <tableColumn id="7" xr3:uid="{98E8BC92-184B-4CB5-A6BF-A3097F1B0424}" name="Esim" totalsRowFunction="custom" dataDxfId="16" totalsRowDxfId="17">
      <totalsRowFormula>SUM(Table107104107104117116120138[Esim])</totalsRowFormula>
    </tableColumn>
  </tableColumns>
  <tableStyleInfo name="TableStyleLight15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B700095B-72F7-4C12-8304-4B60734030F4}" name="Table104109105118119121139" displayName="Table104109105118119121139" ref="B18:G31" totalsRowCount="1" headerRowDxfId="15" dataDxfId="14" headerRowBorderDxfId="12" tableBorderDxfId="13">
  <autoFilter ref="B18:G30" xr:uid="{B700095B-72F7-4C12-8304-4B60734030F4}"/>
  <tableColumns count="6">
    <tableColumn id="1" xr3:uid="{8966663C-4E94-415B-8820-07DA1C06BC4F}" name="Day No" dataDxfId="11" totalsRowDxfId="5"/>
    <tableColumn id="2" xr3:uid="{C52DE104-7E19-4520-82C2-47BF6A503534}" name="Date" dataDxfId="10" totalsRowDxfId="4"/>
    <tableColumn id="3" xr3:uid="{0DF18F67-AB8E-42C0-87C2-3BFFA20EAF15}" name="Activity" dataDxfId="9" totalsRowDxfId="3"/>
    <tableColumn id="5" xr3:uid="{B7FD1E97-6850-4331-8459-0577269F2DC4}" name="Airplane/Bus" totalsRowFunction="custom" dataDxfId="8" totalsRowDxfId="2">
      <totalsRowFormula>SUM(Table104109105118119121139[Airplane/Bus])</totalsRowFormula>
    </tableColumn>
    <tableColumn id="6" xr3:uid="{525B0EFF-C51D-4AAA-B2B9-51FB15687757}" name="Airplane/Bus2" totalsRowFunction="custom" dataDxfId="7" totalsRowDxfId="1">
      <totalsRowFormula>SUM(Table104109105118119121139[Airplane/Bus2])</totalsRowFormula>
    </tableColumn>
    <tableColumn id="4" xr3:uid="{BDFB84CE-6E2B-40D9-AFE6-19DA72FC01EF}" name="Tour" totalsRowFunction="custom" dataDxfId="6" totalsRowDxfId="0">
      <totalsRowFormula>SUM(Table104109105118119121139[Tour])</totalsRowFormula>
    </tableColumn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hyperlink" Target="https://firsthandpassport.wordpress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hyperlink" Target="https://firsthandpassport.wordpres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F67C0-FC57-4352-A43C-849F676444FD}">
  <dimension ref="B2:K22"/>
  <sheetViews>
    <sheetView showGridLines="0" tabSelected="1" workbookViewId="0">
      <selection activeCell="F3" sqref="F3"/>
    </sheetView>
  </sheetViews>
  <sheetFormatPr defaultRowHeight="14" x14ac:dyDescent="0.3"/>
  <cols>
    <col min="1" max="1" width="8.7265625" style="28"/>
    <col min="2" max="2" width="16.453125" style="28" bestFit="1" customWidth="1"/>
    <col min="3" max="3" width="19.7265625" style="28" bestFit="1" customWidth="1"/>
    <col min="4" max="4" width="16.1796875" style="28" bestFit="1" customWidth="1"/>
    <col min="5" max="5" width="15.54296875" style="28" customWidth="1"/>
    <col min="6" max="6" width="19.26953125" style="28" bestFit="1" customWidth="1"/>
    <col min="7" max="7" width="20.7265625" style="28" customWidth="1"/>
    <col min="8" max="8" width="17.7265625" style="28" customWidth="1"/>
    <col min="9" max="9" width="16.90625" style="28" customWidth="1"/>
    <col min="10" max="16384" width="8.7265625" style="28"/>
  </cols>
  <sheetData>
    <row r="2" spans="2:11" s="31" customFormat="1" ht="14.5" x14ac:dyDescent="0.35">
      <c r="B2" s="30" t="s">
        <v>25</v>
      </c>
      <c r="D2" s="33" t="s">
        <v>58</v>
      </c>
    </row>
    <row r="4" spans="2:11" x14ac:dyDescent="0.3">
      <c r="B4" s="1" t="s">
        <v>0</v>
      </c>
      <c r="C4" s="2" t="s">
        <v>1</v>
      </c>
      <c r="D4" s="29"/>
      <c r="E4" s="4"/>
      <c r="F4" s="5"/>
      <c r="G4" s="5"/>
      <c r="H4" s="5"/>
      <c r="I4" s="5"/>
      <c r="J4" s="5"/>
      <c r="K4" s="5"/>
    </row>
    <row r="5" spans="2:11" x14ac:dyDescent="0.3">
      <c r="B5" s="6" t="s">
        <v>2</v>
      </c>
      <c r="C5" s="7">
        <f>SUM(D13:I13,D22:G22)</f>
        <v>0</v>
      </c>
      <c r="D5" s="5"/>
      <c r="E5" s="4"/>
      <c r="F5" s="5"/>
      <c r="G5" s="5"/>
      <c r="H5" s="5"/>
      <c r="I5" s="5"/>
      <c r="J5" s="5"/>
      <c r="K5" s="5"/>
    </row>
    <row r="6" spans="2:11" x14ac:dyDescent="0.3">
      <c r="B6" s="8"/>
      <c r="C6" s="9"/>
      <c r="D6" s="5"/>
      <c r="E6" s="4"/>
      <c r="F6" s="5"/>
      <c r="G6" s="5"/>
      <c r="H6" s="5"/>
      <c r="I6" s="5"/>
      <c r="J6" s="5"/>
      <c r="K6" s="5"/>
    </row>
    <row r="7" spans="2:11" x14ac:dyDescent="0.3">
      <c r="B7" s="10" t="s">
        <v>3</v>
      </c>
      <c r="C7" s="10" t="s">
        <v>4</v>
      </c>
      <c r="D7" s="10" t="s">
        <v>5</v>
      </c>
      <c r="E7" s="10" t="s">
        <v>6</v>
      </c>
      <c r="F7" s="10" t="s">
        <v>7</v>
      </c>
      <c r="G7" s="10" t="s">
        <v>8</v>
      </c>
      <c r="H7" s="10" t="s">
        <v>9</v>
      </c>
      <c r="I7" s="10" t="s">
        <v>10</v>
      </c>
      <c r="J7" s="5"/>
      <c r="K7" s="5"/>
    </row>
    <row r="8" spans="2:11" x14ac:dyDescent="0.3">
      <c r="B8" s="5" t="s">
        <v>11</v>
      </c>
      <c r="C8" s="11" t="s">
        <v>12</v>
      </c>
      <c r="D8" s="12"/>
      <c r="E8" s="13"/>
      <c r="F8" s="4"/>
      <c r="G8" s="4"/>
      <c r="H8" s="4"/>
      <c r="I8" s="4"/>
      <c r="J8" s="5"/>
      <c r="K8" s="5"/>
    </row>
    <row r="9" spans="2:11" x14ac:dyDescent="0.3">
      <c r="B9" s="5" t="s">
        <v>13</v>
      </c>
      <c r="C9" s="14">
        <v>45709</v>
      </c>
      <c r="D9" s="12"/>
      <c r="E9" s="13"/>
      <c r="F9" s="4"/>
      <c r="G9" s="4"/>
      <c r="H9" s="4"/>
      <c r="I9" s="4"/>
      <c r="J9" s="5"/>
      <c r="K9" s="5"/>
    </row>
    <row r="10" spans="2:11" x14ac:dyDescent="0.3">
      <c r="B10" s="5" t="s">
        <v>14</v>
      </c>
      <c r="C10" s="15" t="s">
        <v>15</v>
      </c>
      <c r="D10" s="12"/>
      <c r="E10" s="13"/>
      <c r="F10" s="4"/>
      <c r="G10" s="4"/>
      <c r="H10" s="4"/>
      <c r="I10" s="4"/>
      <c r="J10" s="5"/>
      <c r="K10" s="5"/>
    </row>
    <row r="11" spans="2:11" x14ac:dyDescent="0.3">
      <c r="B11" s="5" t="s">
        <v>16</v>
      </c>
      <c r="C11" s="16" t="s">
        <v>17</v>
      </c>
      <c r="D11" s="12"/>
      <c r="E11" s="13"/>
      <c r="F11" s="4"/>
      <c r="G11" s="4"/>
      <c r="H11" s="4"/>
      <c r="I11" s="4"/>
      <c r="J11" s="5"/>
      <c r="K11" s="5"/>
    </row>
    <row r="12" spans="2:11" x14ac:dyDescent="0.3">
      <c r="B12" s="5" t="s">
        <v>18</v>
      </c>
      <c r="C12" s="9" t="s">
        <v>19</v>
      </c>
      <c r="D12" s="12"/>
      <c r="E12" s="13"/>
      <c r="F12" s="4"/>
      <c r="G12" s="4"/>
      <c r="H12" s="4"/>
      <c r="I12" s="4"/>
      <c r="J12" s="5"/>
      <c r="K12" s="5"/>
    </row>
    <row r="13" spans="2:11" x14ac:dyDescent="0.3">
      <c r="B13" s="5"/>
      <c r="C13" s="11"/>
      <c r="D13" s="11"/>
      <c r="E13" s="4">
        <f>SUM(Table1071041071041171161202[Price])</f>
        <v>0</v>
      </c>
      <c r="F13" s="4">
        <f>SUM(Table1071041071041171161202[Airport Transfer])</f>
        <v>0</v>
      </c>
      <c r="G13" s="4">
        <f>SUM(Table1071041071041171161202[Visa])</f>
        <v>0</v>
      </c>
      <c r="H13" s="4"/>
      <c r="I13" s="4">
        <f>SUM(Table1071041071041171161202[Esim])</f>
        <v>0</v>
      </c>
      <c r="J13" s="5"/>
      <c r="K13" s="5"/>
    </row>
    <row r="14" spans="2:11" x14ac:dyDescent="0.3">
      <c r="B14" s="5"/>
      <c r="C14" s="5"/>
      <c r="D14" s="5"/>
      <c r="E14" s="5"/>
      <c r="F14" s="5"/>
      <c r="G14" s="5"/>
      <c r="H14" s="5"/>
      <c r="I14" s="5"/>
      <c r="J14" s="5"/>
      <c r="K14" s="5"/>
    </row>
    <row r="15" spans="2:11" ht="14.5" thickBot="1" x14ac:dyDescent="0.35">
      <c r="B15" s="17" t="s">
        <v>20</v>
      </c>
      <c r="C15" s="18" t="s">
        <v>4</v>
      </c>
      <c r="D15" s="19" t="s">
        <v>21</v>
      </c>
      <c r="E15" s="20" t="s">
        <v>22</v>
      </c>
      <c r="F15" s="20" t="s">
        <v>23</v>
      </c>
      <c r="G15" s="20" t="s">
        <v>24</v>
      </c>
      <c r="H15" s="5"/>
      <c r="I15" s="5"/>
      <c r="J15" s="5"/>
      <c r="K15" s="5"/>
    </row>
    <row r="16" spans="2:11" x14ac:dyDescent="0.3">
      <c r="B16" s="21">
        <v>1</v>
      </c>
      <c r="C16" s="22">
        <v>45707</v>
      </c>
      <c r="D16" s="23"/>
      <c r="E16" s="4"/>
      <c r="F16" s="4"/>
      <c r="G16" s="4"/>
      <c r="H16" s="5"/>
      <c r="I16" s="5"/>
      <c r="J16" s="5"/>
      <c r="K16" s="5"/>
    </row>
    <row r="17" spans="2:11" x14ac:dyDescent="0.3">
      <c r="B17" s="21">
        <v>2</v>
      </c>
      <c r="C17" s="16">
        <v>45708</v>
      </c>
      <c r="D17" s="24"/>
      <c r="E17" s="4"/>
      <c r="F17" s="4"/>
      <c r="G17" s="4"/>
      <c r="H17" s="5"/>
      <c r="I17" s="5"/>
      <c r="J17" s="5"/>
      <c r="K17" s="5"/>
    </row>
    <row r="18" spans="2:11" x14ac:dyDescent="0.3">
      <c r="B18" s="21">
        <v>3</v>
      </c>
      <c r="C18" s="16">
        <v>45709</v>
      </c>
      <c r="D18" s="25"/>
      <c r="E18" s="4"/>
      <c r="F18" s="4"/>
      <c r="G18" s="4"/>
      <c r="H18" s="5"/>
      <c r="I18" s="5"/>
      <c r="J18" s="5"/>
      <c r="K18" s="5"/>
    </row>
    <row r="19" spans="2:11" x14ac:dyDescent="0.3">
      <c r="B19" s="21">
        <v>4</v>
      </c>
      <c r="C19" s="22">
        <v>45710</v>
      </c>
      <c r="D19" s="25"/>
      <c r="E19" s="4"/>
      <c r="F19" s="4"/>
      <c r="G19" s="4"/>
      <c r="H19" s="5"/>
      <c r="I19" s="5"/>
      <c r="J19" s="5"/>
      <c r="K19" s="5"/>
    </row>
    <row r="20" spans="2:11" x14ac:dyDescent="0.3">
      <c r="B20" s="21">
        <v>5</v>
      </c>
      <c r="C20" s="16">
        <v>45711</v>
      </c>
      <c r="D20" s="25"/>
      <c r="E20" s="4"/>
      <c r="F20" s="4"/>
      <c r="G20" s="4"/>
      <c r="H20" s="5"/>
      <c r="I20" s="5"/>
      <c r="J20" s="5"/>
      <c r="K20" s="5"/>
    </row>
    <row r="21" spans="2:11" x14ac:dyDescent="0.3">
      <c r="B21" s="21">
        <v>6</v>
      </c>
      <c r="C21" s="16">
        <v>45712</v>
      </c>
      <c r="D21" s="23"/>
      <c r="E21" s="4"/>
      <c r="F21" s="4"/>
      <c r="G21" s="4"/>
      <c r="H21" s="5"/>
      <c r="I21" s="5"/>
      <c r="J21" s="5"/>
      <c r="K21" s="5"/>
    </row>
    <row r="22" spans="2:11" x14ac:dyDescent="0.3">
      <c r="B22" s="26"/>
      <c r="C22" s="27"/>
      <c r="D22" s="5"/>
      <c r="E22" s="4">
        <f>SUM(Table1041091051181191213[Tour])</f>
        <v>0</v>
      </c>
      <c r="F22" s="4">
        <f>SUM(Table1041091051181191213[Airplane/Bus])</f>
        <v>0</v>
      </c>
      <c r="G22" s="4">
        <f>SUM(Table1041091051181191213[Airplane/Bus2])</f>
        <v>0</v>
      </c>
      <c r="H22" s="5"/>
      <c r="I22" s="5"/>
      <c r="J22" s="5"/>
      <c r="K22" s="5"/>
    </row>
  </sheetData>
  <hyperlinks>
    <hyperlink ref="D2" r:id="rId1" xr:uid="{94188954-8ABB-4E70-BFDD-4F2032323A97}"/>
  </hyperlinks>
  <pageMargins left="0.7" right="0.7" top="0.75" bottom="0.75" header="0.3" footer="0.3"/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872CA8-68ED-498A-B92B-0AD2C1D410CA}">
  <dimension ref="B2:I31"/>
  <sheetViews>
    <sheetView showGridLines="0" workbookViewId="0">
      <selection activeCell="D2" sqref="D2"/>
    </sheetView>
  </sheetViews>
  <sheetFormatPr defaultRowHeight="14.5" x14ac:dyDescent="0.35"/>
  <cols>
    <col min="2" max="2" width="17.81640625" bestFit="1" customWidth="1"/>
    <col min="3" max="3" width="19.7265625" bestFit="1" customWidth="1"/>
    <col min="4" max="4" width="59.1796875" bestFit="1" customWidth="1"/>
    <col min="5" max="5" width="16.26953125" bestFit="1" customWidth="1"/>
    <col min="6" max="6" width="19.26953125" bestFit="1" customWidth="1"/>
    <col min="7" max="7" width="9.54296875" bestFit="1" customWidth="1"/>
    <col min="8" max="8" width="10.54296875" bestFit="1" customWidth="1"/>
  </cols>
  <sheetData>
    <row r="2" spans="2:9" s="31" customFormat="1" x14ac:dyDescent="0.35">
      <c r="B2" s="30" t="s">
        <v>25</v>
      </c>
      <c r="D2" s="33" t="s">
        <v>58</v>
      </c>
    </row>
    <row r="4" spans="2:9" x14ac:dyDescent="0.35">
      <c r="B4" s="1" t="s">
        <v>0</v>
      </c>
      <c r="C4" s="2" t="s">
        <v>26</v>
      </c>
      <c r="D4" s="3"/>
      <c r="E4" s="4"/>
      <c r="F4" s="5"/>
      <c r="G4" s="5"/>
      <c r="H4" s="5"/>
      <c r="I4" s="5"/>
    </row>
    <row r="5" spans="2:9" x14ac:dyDescent="0.35">
      <c r="B5" s="6" t="s">
        <v>2</v>
      </c>
      <c r="C5" s="7">
        <f>SUM(E16:H16,E31:G31)</f>
        <v>2463</v>
      </c>
      <c r="D5" s="5"/>
      <c r="E5" s="4"/>
      <c r="F5" s="5"/>
      <c r="G5" s="5"/>
      <c r="H5" s="5"/>
      <c r="I5" s="5"/>
    </row>
    <row r="6" spans="2:9" x14ac:dyDescent="0.35">
      <c r="B6" s="8"/>
      <c r="C6" s="9"/>
      <c r="D6" s="5"/>
      <c r="E6" s="4"/>
      <c r="F6" s="5"/>
      <c r="G6" s="5"/>
      <c r="H6" s="5"/>
      <c r="I6" s="5"/>
    </row>
    <row r="7" spans="2:9" x14ac:dyDescent="0.35">
      <c r="B7" s="10" t="s">
        <v>3</v>
      </c>
      <c r="C7" s="10" t="s">
        <v>4</v>
      </c>
      <c r="D7" s="10" t="s">
        <v>5</v>
      </c>
      <c r="E7" s="10" t="s">
        <v>6</v>
      </c>
      <c r="F7" s="10" t="s">
        <v>7</v>
      </c>
      <c r="G7" s="10" t="s">
        <v>8</v>
      </c>
      <c r="H7" s="10" t="s">
        <v>10</v>
      </c>
      <c r="I7" s="5"/>
    </row>
    <row r="8" spans="2:9" x14ac:dyDescent="0.35">
      <c r="B8" s="5" t="s">
        <v>27</v>
      </c>
      <c r="C8" s="11" t="s">
        <v>28</v>
      </c>
      <c r="D8" s="12" t="s">
        <v>29</v>
      </c>
      <c r="E8" s="13">
        <v>33</v>
      </c>
      <c r="F8" s="4"/>
      <c r="G8" s="4"/>
      <c r="H8" s="4">
        <v>200</v>
      </c>
      <c r="I8" s="5"/>
    </row>
    <row r="9" spans="2:9" x14ac:dyDescent="0.35">
      <c r="B9" s="5" t="s">
        <v>30</v>
      </c>
      <c r="C9" s="11" t="s">
        <v>31</v>
      </c>
      <c r="D9" s="12" t="s">
        <v>32</v>
      </c>
      <c r="E9" s="13">
        <v>171</v>
      </c>
      <c r="F9" s="4"/>
      <c r="G9" s="4"/>
      <c r="H9" s="4"/>
      <c r="I9" s="5"/>
    </row>
    <row r="10" spans="2:9" x14ac:dyDescent="0.35">
      <c r="B10" s="5" t="s">
        <v>33</v>
      </c>
      <c r="C10" s="11">
        <v>28</v>
      </c>
      <c r="D10" s="12" t="s">
        <v>34</v>
      </c>
      <c r="E10" s="13">
        <v>0</v>
      </c>
      <c r="F10" s="4"/>
      <c r="G10" s="4"/>
      <c r="H10" s="4"/>
      <c r="I10" s="5"/>
    </row>
    <row r="11" spans="2:9" x14ac:dyDescent="0.35">
      <c r="B11" s="5" t="s">
        <v>35</v>
      </c>
      <c r="C11" s="11" t="s">
        <v>36</v>
      </c>
      <c r="D11" s="12" t="s">
        <v>37</v>
      </c>
      <c r="E11" s="13">
        <v>69</v>
      </c>
      <c r="F11" s="4"/>
      <c r="G11" s="4"/>
      <c r="H11" s="4"/>
      <c r="I11" s="5"/>
    </row>
    <row r="12" spans="2:9" x14ac:dyDescent="0.35">
      <c r="B12" s="5" t="s">
        <v>38</v>
      </c>
      <c r="C12" s="14" t="s">
        <v>39</v>
      </c>
      <c r="D12" s="12" t="s">
        <v>40</v>
      </c>
      <c r="E12" s="13">
        <v>162</v>
      </c>
      <c r="F12" s="4"/>
      <c r="G12" s="4"/>
      <c r="H12" s="4"/>
      <c r="I12" s="5"/>
    </row>
    <row r="13" spans="2:9" x14ac:dyDescent="0.35">
      <c r="B13" s="5" t="s">
        <v>41</v>
      </c>
      <c r="C13" s="15" t="s">
        <v>42</v>
      </c>
      <c r="D13" s="12" t="s">
        <v>34</v>
      </c>
      <c r="E13" s="13">
        <v>0</v>
      </c>
      <c r="F13" s="4"/>
      <c r="G13" s="4"/>
      <c r="H13" s="4"/>
      <c r="I13" s="5"/>
    </row>
    <row r="14" spans="2:9" x14ac:dyDescent="0.35">
      <c r="B14" s="5" t="s">
        <v>43</v>
      </c>
      <c r="C14" s="16" t="s">
        <v>44</v>
      </c>
      <c r="D14" s="12" t="s">
        <v>34</v>
      </c>
      <c r="E14" s="13">
        <v>0</v>
      </c>
      <c r="F14" s="4"/>
      <c r="G14" s="4"/>
      <c r="H14" s="4"/>
      <c r="I14" s="5"/>
    </row>
    <row r="15" spans="2:9" x14ac:dyDescent="0.35">
      <c r="B15" s="5" t="s">
        <v>45</v>
      </c>
      <c r="C15" s="9" t="s">
        <v>46</v>
      </c>
      <c r="D15" s="12" t="s">
        <v>34</v>
      </c>
      <c r="E15" s="13">
        <v>0</v>
      </c>
      <c r="F15" s="4"/>
      <c r="G15" s="4"/>
      <c r="H15" s="4"/>
      <c r="I15" s="5"/>
    </row>
    <row r="16" spans="2:9" x14ac:dyDescent="0.35">
      <c r="B16" s="5"/>
      <c r="C16" s="11"/>
      <c r="D16" s="11"/>
      <c r="E16" s="4">
        <f>SUM(Table107104107104117116120138[Price])</f>
        <v>435</v>
      </c>
      <c r="F16" s="4">
        <f>SUM(Table107104107104117116120138[Airport Transfer])</f>
        <v>0</v>
      </c>
      <c r="G16" s="4">
        <f>SUM(Table107104107104117116120138[Visa])</f>
        <v>0</v>
      </c>
      <c r="H16" s="4">
        <f>SUM(Table107104107104117116120138[Esim])</f>
        <v>200</v>
      </c>
      <c r="I16" s="5"/>
    </row>
    <row r="17" spans="2:9" x14ac:dyDescent="0.35">
      <c r="B17" s="5"/>
      <c r="C17" s="5"/>
      <c r="D17" s="5"/>
      <c r="E17" s="5"/>
      <c r="F17" s="5"/>
      <c r="G17" s="5"/>
      <c r="H17" s="5"/>
      <c r="I17" s="5"/>
    </row>
    <row r="18" spans="2:9" ht="15" thickBot="1" x14ac:dyDescent="0.4">
      <c r="B18" s="17" t="s">
        <v>20</v>
      </c>
      <c r="C18" s="18" t="s">
        <v>4</v>
      </c>
      <c r="D18" s="19" t="s">
        <v>21</v>
      </c>
      <c r="E18" s="20" t="s">
        <v>23</v>
      </c>
      <c r="F18" s="20" t="s">
        <v>24</v>
      </c>
      <c r="G18" s="20" t="s">
        <v>22</v>
      </c>
      <c r="H18" s="5"/>
      <c r="I18" s="5"/>
    </row>
    <row r="19" spans="2:9" ht="76" x14ac:dyDescent="0.35">
      <c r="B19" s="21">
        <v>1</v>
      </c>
      <c r="C19" s="22">
        <v>45741</v>
      </c>
      <c r="D19" s="23" t="s">
        <v>47</v>
      </c>
      <c r="E19" s="4">
        <v>500</v>
      </c>
      <c r="F19" s="4"/>
      <c r="G19" s="4"/>
      <c r="H19" s="5"/>
      <c r="I19" s="5"/>
    </row>
    <row r="20" spans="2:9" ht="38" x14ac:dyDescent="0.35">
      <c r="B20" s="21">
        <v>2</v>
      </c>
      <c r="C20" s="16">
        <v>45742</v>
      </c>
      <c r="D20" s="24" t="s">
        <v>48</v>
      </c>
      <c r="E20" s="4">
        <v>140</v>
      </c>
      <c r="F20" s="4"/>
      <c r="G20" s="4"/>
      <c r="H20" s="5"/>
      <c r="I20" s="5"/>
    </row>
    <row r="21" spans="2:9" x14ac:dyDescent="0.35">
      <c r="B21" s="21">
        <v>3</v>
      </c>
      <c r="C21" s="16">
        <v>45743</v>
      </c>
      <c r="D21" s="32" t="s">
        <v>49</v>
      </c>
      <c r="E21" s="4"/>
      <c r="F21" s="4"/>
      <c r="G21" s="4"/>
      <c r="H21" s="5"/>
      <c r="I21" s="5"/>
    </row>
    <row r="22" spans="2:9" ht="52" x14ac:dyDescent="0.35">
      <c r="B22" s="21">
        <v>4</v>
      </c>
      <c r="C22" s="22">
        <v>45744</v>
      </c>
      <c r="D22" s="25" t="s">
        <v>50</v>
      </c>
      <c r="E22" s="4">
        <v>88</v>
      </c>
      <c r="F22" s="4">
        <v>60</v>
      </c>
      <c r="G22" s="4"/>
      <c r="H22" s="5"/>
      <c r="I22" s="5"/>
    </row>
    <row r="23" spans="2:9" x14ac:dyDescent="0.35">
      <c r="B23" s="21">
        <v>5</v>
      </c>
      <c r="C23" s="16">
        <v>45745</v>
      </c>
      <c r="D23" s="25" t="s">
        <v>51</v>
      </c>
      <c r="E23" s="4"/>
      <c r="F23" s="4"/>
      <c r="G23" s="4"/>
      <c r="H23" s="5"/>
      <c r="I23" s="5"/>
    </row>
    <row r="24" spans="2:9" ht="52" x14ac:dyDescent="0.35">
      <c r="B24" s="21">
        <v>6</v>
      </c>
      <c r="C24" s="16">
        <v>45746</v>
      </c>
      <c r="D24" s="25" t="s">
        <v>52</v>
      </c>
      <c r="E24" s="4">
        <v>197</v>
      </c>
      <c r="F24" s="4"/>
      <c r="G24" s="4"/>
      <c r="H24" s="5"/>
      <c r="I24" s="5"/>
    </row>
    <row r="25" spans="2:9" ht="25" x14ac:dyDescent="0.35">
      <c r="B25" s="21">
        <v>7</v>
      </c>
      <c r="C25" s="22">
        <v>45747</v>
      </c>
      <c r="D25" s="23" t="s">
        <v>53</v>
      </c>
      <c r="E25" s="4"/>
      <c r="F25" s="4"/>
      <c r="G25" s="4"/>
      <c r="H25" s="5"/>
      <c r="I25" s="5"/>
    </row>
    <row r="26" spans="2:9" ht="39" x14ac:dyDescent="0.35">
      <c r="B26" s="21">
        <v>8</v>
      </c>
      <c r="C26" s="16">
        <v>45748</v>
      </c>
      <c r="D26" s="25" t="s">
        <v>54</v>
      </c>
      <c r="E26" s="4">
        <v>46</v>
      </c>
      <c r="F26" s="4">
        <v>62</v>
      </c>
      <c r="G26" s="4"/>
      <c r="H26" s="5"/>
      <c r="I26" s="5"/>
    </row>
    <row r="27" spans="2:9" ht="26" x14ac:dyDescent="0.35">
      <c r="B27" s="21">
        <v>9</v>
      </c>
      <c r="C27" s="16">
        <v>45749</v>
      </c>
      <c r="D27" s="25" t="s">
        <v>55</v>
      </c>
      <c r="E27" s="4">
        <v>95</v>
      </c>
      <c r="F27" s="4"/>
      <c r="G27" s="4">
        <v>70</v>
      </c>
      <c r="H27" s="5"/>
      <c r="I27" s="5"/>
    </row>
    <row r="28" spans="2:9" ht="26" x14ac:dyDescent="0.35">
      <c r="B28" s="21">
        <v>10</v>
      </c>
      <c r="C28" s="22">
        <v>45750</v>
      </c>
      <c r="D28" s="25" t="s">
        <v>56</v>
      </c>
      <c r="E28" s="4">
        <v>70</v>
      </c>
      <c r="F28" s="4"/>
      <c r="G28" s="4"/>
      <c r="H28" s="5"/>
      <c r="I28" s="5"/>
    </row>
    <row r="29" spans="2:9" ht="39" x14ac:dyDescent="0.35">
      <c r="B29" s="21">
        <v>11</v>
      </c>
      <c r="C29" s="16">
        <v>45751</v>
      </c>
      <c r="D29" s="25" t="s">
        <v>57</v>
      </c>
      <c r="E29" s="4">
        <v>500</v>
      </c>
      <c r="F29" s="4"/>
      <c r="G29" s="4"/>
      <c r="H29" s="5"/>
      <c r="I29" s="5"/>
    </row>
    <row r="30" spans="2:9" x14ac:dyDescent="0.35">
      <c r="B30" s="21">
        <v>12</v>
      </c>
      <c r="C30" s="16">
        <v>45752</v>
      </c>
      <c r="D30" s="32"/>
      <c r="E30" s="4"/>
      <c r="F30" s="4"/>
      <c r="G30" s="4"/>
      <c r="H30" s="5"/>
      <c r="I30" s="5"/>
    </row>
    <row r="31" spans="2:9" x14ac:dyDescent="0.35">
      <c r="B31" s="26"/>
      <c r="C31" s="27"/>
      <c r="D31" s="5"/>
      <c r="E31" s="4">
        <f>SUM(Table104109105118119121139[Airplane/Bus])</f>
        <v>1636</v>
      </c>
      <c r="F31" s="4">
        <f>SUM(Table104109105118119121139[Airplane/Bus2])</f>
        <v>122</v>
      </c>
      <c r="G31" s="4">
        <f>SUM(Table104109105118119121139[Tour])</f>
        <v>70</v>
      </c>
      <c r="H31" s="5"/>
      <c r="I31" s="5"/>
    </row>
  </sheetData>
  <hyperlinks>
    <hyperlink ref="D2" r:id="rId1" xr:uid="{2DE07279-7FAE-45D1-A069-EBA136B6C6D6}"/>
  </hyperlinks>
  <pageMargins left="0.7" right="0.7" top="0.75" bottom="0.75" header="0.3" footer="0.3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firsthandpassport.wordpress.com</vt:lpstr>
      <vt:lpstr>Sample Itinerary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JIMREY DAPIN</dc:creator>
  <cp:lastModifiedBy>JIMREY DAPIN</cp:lastModifiedBy>
  <dcterms:created xsi:type="dcterms:W3CDTF">2025-03-08T20:45:55Z</dcterms:created>
  <dcterms:modified xsi:type="dcterms:W3CDTF">2025-03-08T20:50:40Z</dcterms:modified>
</cp:coreProperties>
</file>